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vestinė" sheetId="1" state="visible" r:id="rId1"/>
    <sheet name="Saus" sheetId="2" state="visible" r:id="rId2"/>
    <sheet name="Vas" sheetId="3" state="visible" r:id="rId3"/>
    <sheet name="Kov" sheetId="4" state="visible" r:id="rId4"/>
    <sheet name="Bal" sheetId="5" state="visible" r:id="rId5"/>
    <sheet name="Geg" sheetId="6" state="visible" r:id="rId6"/>
    <sheet name="Birž" sheetId="7" state="visible" r:id="rId7"/>
    <sheet name="Liep" sheetId="8" state="visible" r:id="rId8"/>
    <sheet name="Rugp" sheetId="9" state="visible" r:id="rId9"/>
    <sheet name="Rugs" sheetId="10" state="visible" r:id="rId10"/>
    <sheet name="Spal" sheetId="11" state="visible" r:id="rId11"/>
    <sheet name="Lapkr" sheetId="12" state="visible" r:id="rId12"/>
    <sheet name="Gruod" sheetId="13" state="visible" r:id="rId13"/>
  </sheets>
  <definedNames>
    <definedName name="_xlnm.Print_Area" localSheetId="0">'Suvestinė'!$A$1:$I$31</definedName>
    <definedName name="_xlnm.Print_Area" localSheetId="1">'Saus'!$A$1:$J$56</definedName>
    <definedName name="_xlnm.Print_Area" localSheetId="2">'Vas'!$A$1:$J$56</definedName>
    <definedName name="_xlnm.Print_Area" localSheetId="3">'Kov'!$A$1:$J$56</definedName>
    <definedName name="_xlnm.Print_Area" localSheetId="4">'Bal'!$A$1:$J$56</definedName>
    <definedName name="_xlnm.Print_Area" localSheetId="5">'Geg'!$A$1:$J$56</definedName>
    <definedName name="_xlnm.Print_Area" localSheetId="6">'Birž'!$A$1:$J$56</definedName>
    <definedName name="_xlnm.Print_Area" localSheetId="7">'Liep'!$A$1:$J$56</definedName>
    <definedName name="_xlnm.Print_Area" localSheetId="8">'Rugp'!$A$1:$J$56</definedName>
    <definedName name="_xlnm.Print_Area" localSheetId="9">'Rugs'!$A$1:$J$56</definedName>
    <definedName name="_xlnm.Print_Area" localSheetId="10">'Spal'!$A$1:$J$56</definedName>
    <definedName name="_xlnm.Print_Area" localSheetId="11">'Lapkr'!$A$1:$J$56</definedName>
    <definedName name="_xlnm.Print_Area" localSheetId="12">'Gruod'!$A$1:$J$56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27]ddd"/>
    <numFmt numFmtId="168" formatCode="0.##;;0"/>
    <numFmt numFmtId="169" formatCode="&quot;= &quot;0.##&quot; val./sav.&quot;"/>
    <numFmt numFmtId="170" formatCode="[$-427]mmmm yyyy"/>
    <numFmt numFmtId="171" formatCode="[$-427]mm-dd"/>
    <numFmt numFmtId="172" formatCode="hh:mm"/>
    <numFmt numFmtId="173" formatCode="0;;;@"/>
    <numFmt numFmtId="174" formatCode="0.00;-0.00;;@"/>
    <numFmt numFmtId="175" formatCode="[$-427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aus'!A1" TargetMode="External" Id="rId1" /><Relationship Type="http://schemas.openxmlformats.org/officeDocument/2006/relationships/hyperlink" Target="#'Vas'!A1" TargetMode="External" Id="rId2" /><Relationship Type="http://schemas.openxmlformats.org/officeDocument/2006/relationships/hyperlink" Target="#'Kov'!A1" TargetMode="External" Id="rId3" /><Relationship Type="http://schemas.openxmlformats.org/officeDocument/2006/relationships/hyperlink" Target="#'Bal'!A1" TargetMode="External" Id="rId4" /><Relationship Type="http://schemas.openxmlformats.org/officeDocument/2006/relationships/hyperlink" Target="#'Geg'!A1" TargetMode="External" Id="rId5" /><Relationship Type="http://schemas.openxmlformats.org/officeDocument/2006/relationships/hyperlink" Target="#'Bir&#382;'!A1" TargetMode="External" Id="rId6" /><Relationship Type="http://schemas.openxmlformats.org/officeDocument/2006/relationships/hyperlink" Target="#'Liep'!A1" TargetMode="External" Id="rId7" /><Relationship Type="http://schemas.openxmlformats.org/officeDocument/2006/relationships/hyperlink" Target="#'Rugp'!A1" TargetMode="External" Id="rId8" /><Relationship Type="http://schemas.openxmlformats.org/officeDocument/2006/relationships/hyperlink" Target="#'Rugs'!A1" TargetMode="External" Id="rId9" /><Relationship Type="http://schemas.openxmlformats.org/officeDocument/2006/relationships/hyperlink" Target="#'Spal'!A1" TargetMode="External" Id="rId10" /><Relationship Type="http://schemas.openxmlformats.org/officeDocument/2006/relationships/hyperlink" Target="#'Lapkr'!A1" TargetMode="External" Id="rId11" /><Relationship Type="http://schemas.openxmlformats.org/officeDocument/2006/relationships/hyperlink" Target="#'Gruod'!A1" TargetMode="External" Id="rId12" /><Relationship Type="http://schemas.openxmlformats.org/officeDocument/2006/relationships/hyperlink" Target="https://easyhours.lt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Metinė darbo laiko apskaita</t>
        </is>
      </c>
    </row>
    <row r="2" ht="30" customHeight="1">
      <c r="A2" s="2" t="inlineStr">
        <is>
          <t>Vieną kartą įrašykite darbuotoją, metus ir darbo normą. Kiekvieną dieną pildykite mėnesių lapuose; valandos, viršvalandžių likutis ir atostogų dienos čia susumuojamos automatiškai.</t>
        </is>
      </c>
    </row>
    <row r="3" ht="6" customHeight="1"/>
    <row r="4">
      <c r="A4" s="3" t="inlineStr">
        <is>
          <t>Darbuotojas</t>
        </is>
      </c>
      <c r="B4" s="4" t="n"/>
      <c r="C4" s="5" t="n"/>
      <c r="D4" s="5" t="n"/>
      <c r="E4" s="5" t="n"/>
      <c r="F4" s="6" t="inlineStr">
        <is>
          <t>Metai</t>
        </is>
      </c>
      <c r="H4" s="7" t="n">
        <v>2026</v>
      </c>
    </row>
    <row r="5">
      <c r="A5" s="3" t="inlineStr">
        <is>
          <t>Vadovas</t>
        </is>
      </c>
      <c r="B5" s="4" t="n"/>
      <c r="C5" s="5" t="n"/>
      <c r="D5" s="5" t="n"/>
      <c r="E5" s="5" t="n"/>
      <c r="F5" s="6" t="inlineStr">
        <is>
          <t>Pradinis likutis (val.)</t>
        </is>
      </c>
      <c r="H5" s="8" t="n">
        <v>0</v>
      </c>
    </row>
    <row r="6" ht="24" customHeight="1">
      <c r="A6" s="3" t="inlineStr">
        <is>
          <t>Įmonė / objektas</t>
        </is>
      </c>
      <c r="B6" s="4" t="n"/>
      <c r="C6" s="5" t="n"/>
      <c r="D6" s="5" t="n"/>
      <c r="E6" s="5" t="n"/>
      <c r="F6" s="6" t="inlineStr">
        <is>
          <t>Atostogų dienos per metus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Darbo norma per dieną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Mėnuo</t>
        </is>
      </c>
      <c r="B11" s="13" t="inlineStr">
        <is>
          <t>Dirbtos valandos</t>
        </is>
      </c>
      <c r="C11" s="13" t="inlineStr">
        <is>
          <t>Normos valandos</t>
        </is>
      </c>
      <c r="D11" s="13" t="inlineStr">
        <is>
          <t>Mėnesio likutis</t>
        </is>
      </c>
      <c r="E11" s="13" t="inlineStr">
        <is>
          <t>Sukauptas likutis</t>
        </is>
      </c>
      <c r="F11" s="13" t="inlineStr">
        <is>
          <t>Atostogos</t>
        </is>
      </c>
      <c r="G11" s="13" t="inlineStr">
        <is>
          <t>Liga</t>
        </is>
      </c>
      <c r="H11" s="13" t="inlineStr">
        <is>
          <t>Kiti neatvykimai</t>
        </is>
      </c>
      <c r="I11" s="13" t="inlineStr">
        <is>
          <t>Dirbtos dienos</t>
        </is>
      </c>
    </row>
    <row r="12" ht="20" customHeight="1">
      <c r="A12" s="14">
        <f>DATE($H$4,1,1)</f>
        <v/>
      </c>
      <c r="B12" s="15">
        <f>'Saus'!F43</f>
        <v/>
      </c>
      <c r="C12" s="15">
        <f>'Saus'!F47</f>
        <v/>
      </c>
      <c r="D12" s="16">
        <f>IF(COUNT('Saus'!I11:I41)=0,"",'Saus'!I43)</f>
        <v/>
      </c>
      <c r="E12" s="17">
        <f>'Saus'!F51</f>
        <v/>
      </c>
      <c r="F12" s="18">
        <f>'Saus'!H45</f>
        <v/>
      </c>
      <c r="G12" s="18">
        <f>'Saus'!H46</f>
        <v/>
      </c>
      <c r="H12" s="18">
        <f>'Saus'!H48+'Saus'!H49</f>
        <v/>
      </c>
      <c r="I12" s="18">
        <f>'Saus'!F50</f>
        <v/>
      </c>
    </row>
    <row r="13" ht="20" customHeight="1">
      <c r="A13" s="14">
        <f>DATE($H$4,2,1)</f>
        <v/>
      </c>
      <c r="B13" s="15">
        <f>'Vas'!F43</f>
        <v/>
      </c>
      <c r="C13" s="15">
        <f>'Vas'!F47</f>
        <v/>
      </c>
      <c r="D13" s="16">
        <f>IF(COUNT('Vas'!I11:I41)=0,"",'Vas'!I43)</f>
        <v/>
      </c>
      <c r="E13" s="17">
        <f>'Vas'!F51</f>
        <v/>
      </c>
      <c r="F13" s="18">
        <f>'Vas'!H45</f>
        <v/>
      </c>
      <c r="G13" s="18">
        <f>'Vas'!H46</f>
        <v/>
      </c>
      <c r="H13" s="18">
        <f>'Vas'!H48+'Vas'!H49</f>
        <v/>
      </c>
      <c r="I13" s="18">
        <f>'Vas'!F50</f>
        <v/>
      </c>
    </row>
    <row r="14" ht="20" customHeight="1">
      <c r="A14" s="14">
        <f>DATE($H$4,3,1)</f>
        <v/>
      </c>
      <c r="B14" s="15">
        <f>'Kov'!F43</f>
        <v/>
      </c>
      <c r="C14" s="15">
        <f>'Kov'!F47</f>
        <v/>
      </c>
      <c r="D14" s="16">
        <f>IF(COUNT('Kov'!I11:I41)=0,"",'Kov'!I43)</f>
        <v/>
      </c>
      <c r="E14" s="17">
        <f>'Kov'!F51</f>
        <v/>
      </c>
      <c r="F14" s="18">
        <f>'Kov'!H45</f>
        <v/>
      </c>
      <c r="G14" s="18">
        <f>'Kov'!H46</f>
        <v/>
      </c>
      <c r="H14" s="18">
        <f>'Kov'!H48+'Kov'!H49</f>
        <v/>
      </c>
      <c r="I14" s="18">
        <f>'Kov'!F50</f>
        <v/>
      </c>
    </row>
    <row r="15" ht="20" customHeight="1">
      <c r="A15" s="14">
        <f>DATE($H$4,4,1)</f>
        <v/>
      </c>
      <c r="B15" s="15">
        <f>'Bal'!F43</f>
        <v/>
      </c>
      <c r="C15" s="15">
        <f>'Bal'!F47</f>
        <v/>
      </c>
      <c r="D15" s="16">
        <f>IF(COUNT('Bal'!I11:I41)=0,"",'Bal'!I43)</f>
        <v/>
      </c>
      <c r="E15" s="17">
        <f>'Bal'!F51</f>
        <v/>
      </c>
      <c r="F15" s="18">
        <f>'Bal'!H45</f>
        <v/>
      </c>
      <c r="G15" s="18">
        <f>'Bal'!H46</f>
        <v/>
      </c>
      <c r="H15" s="18">
        <f>'Bal'!H48+'Bal'!H49</f>
        <v/>
      </c>
      <c r="I15" s="18">
        <f>'Bal'!F50</f>
        <v/>
      </c>
    </row>
    <row r="16" ht="20" customHeight="1">
      <c r="A16" s="14">
        <f>DATE($H$4,5,1)</f>
        <v/>
      </c>
      <c r="B16" s="15">
        <f>'Geg'!F43</f>
        <v/>
      </c>
      <c r="C16" s="15">
        <f>'Geg'!F47</f>
        <v/>
      </c>
      <c r="D16" s="16">
        <f>IF(COUNT('Geg'!I11:I41)=0,"",'Geg'!I43)</f>
        <v/>
      </c>
      <c r="E16" s="17">
        <f>'Geg'!F51</f>
        <v/>
      </c>
      <c r="F16" s="18">
        <f>'Geg'!H45</f>
        <v/>
      </c>
      <c r="G16" s="18">
        <f>'Geg'!H46</f>
        <v/>
      </c>
      <c r="H16" s="18">
        <f>'Geg'!H48+'Geg'!H49</f>
        <v/>
      </c>
      <c r="I16" s="18">
        <f>'Geg'!F50</f>
        <v/>
      </c>
    </row>
    <row r="17" ht="20" customHeight="1">
      <c r="A17" s="14">
        <f>DATE($H$4,6,1)</f>
        <v/>
      </c>
      <c r="B17" s="15">
        <f>'Birž'!F43</f>
        <v/>
      </c>
      <c r="C17" s="15">
        <f>'Birž'!F47</f>
        <v/>
      </c>
      <c r="D17" s="16">
        <f>IF(COUNT('Birž'!I11:I41)=0,"",'Birž'!I43)</f>
        <v/>
      </c>
      <c r="E17" s="17">
        <f>'Birž'!F51</f>
        <v/>
      </c>
      <c r="F17" s="18">
        <f>'Birž'!H45</f>
        <v/>
      </c>
      <c r="G17" s="18">
        <f>'Birž'!H46</f>
        <v/>
      </c>
      <c r="H17" s="18">
        <f>'Birž'!H48+'Birž'!H49</f>
        <v/>
      </c>
      <c r="I17" s="18">
        <f>'Birž'!F50</f>
        <v/>
      </c>
    </row>
    <row r="18" ht="20" customHeight="1">
      <c r="A18" s="14">
        <f>DATE($H$4,7,1)</f>
        <v/>
      </c>
      <c r="B18" s="15">
        <f>'Liep'!F43</f>
        <v/>
      </c>
      <c r="C18" s="15">
        <f>'Liep'!F47</f>
        <v/>
      </c>
      <c r="D18" s="16">
        <f>IF(COUNT('Liep'!I11:I41)=0,"",'Liep'!I43)</f>
        <v/>
      </c>
      <c r="E18" s="17">
        <f>'Liep'!F51</f>
        <v/>
      </c>
      <c r="F18" s="18">
        <f>'Liep'!H45</f>
        <v/>
      </c>
      <c r="G18" s="18">
        <f>'Liep'!H46</f>
        <v/>
      </c>
      <c r="H18" s="18">
        <f>'Liep'!H48+'Liep'!H49</f>
        <v/>
      </c>
      <c r="I18" s="18">
        <f>'Liep'!F50</f>
        <v/>
      </c>
    </row>
    <row r="19" ht="20" customHeight="1">
      <c r="A19" s="14">
        <f>DATE($H$4,8,1)</f>
        <v/>
      </c>
      <c r="B19" s="15">
        <f>'Rugp'!F43</f>
        <v/>
      </c>
      <c r="C19" s="15">
        <f>'Rugp'!F47</f>
        <v/>
      </c>
      <c r="D19" s="16">
        <f>IF(COUNT('Rugp'!I11:I41)=0,"",'Rugp'!I43)</f>
        <v/>
      </c>
      <c r="E19" s="17">
        <f>'Rugp'!F51</f>
        <v/>
      </c>
      <c r="F19" s="18">
        <f>'Rugp'!H45</f>
        <v/>
      </c>
      <c r="G19" s="18">
        <f>'Rugp'!H46</f>
        <v/>
      </c>
      <c r="H19" s="18">
        <f>'Rugp'!H48+'Rugp'!H49</f>
        <v/>
      </c>
      <c r="I19" s="18">
        <f>'Rugp'!F50</f>
        <v/>
      </c>
    </row>
    <row r="20" ht="20" customHeight="1">
      <c r="A20" s="14">
        <f>DATE($H$4,9,1)</f>
        <v/>
      </c>
      <c r="B20" s="15">
        <f>'Rugs'!F43</f>
        <v/>
      </c>
      <c r="C20" s="15">
        <f>'Rugs'!F47</f>
        <v/>
      </c>
      <c r="D20" s="16">
        <f>IF(COUNT('Rugs'!I11:I41)=0,"",'Rugs'!I43)</f>
        <v/>
      </c>
      <c r="E20" s="17">
        <f>'Rugs'!F51</f>
        <v/>
      </c>
      <c r="F20" s="18">
        <f>'Rugs'!H45</f>
        <v/>
      </c>
      <c r="G20" s="18">
        <f>'Rugs'!H46</f>
        <v/>
      </c>
      <c r="H20" s="18">
        <f>'Rugs'!H48+'Rugs'!H49</f>
        <v/>
      </c>
      <c r="I20" s="18">
        <f>'Rugs'!F50</f>
        <v/>
      </c>
    </row>
    <row r="21" ht="20" customHeight="1">
      <c r="A21" s="14">
        <f>DATE($H$4,10,1)</f>
        <v/>
      </c>
      <c r="B21" s="15">
        <f>'Spal'!F43</f>
        <v/>
      </c>
      <c r="C21" s="15">
        <f>'Spal'!F47</f>
        <v/>
      </c>
      <c r="D21" s="16">
        <f>IF(COUNT('Spal'!I11:I41)=0,"",'Spal'!I43)</f>
        <v/>
      </c>
      <c r="E21" s="17">
        <f>'Spal'!F51</f>
        <v/>
      </c>
      <c r="F21" s="18">
        <f>'Spal'!H45</f>
        <v/>
      </c>
      <c r="G21" s="18">
        <f>'Spal'!H46</f>
        <v/>
      </c>
      <c r="H21" s="18">
        <f>'Spal'!H48+'Spal'!H49</f>
        <v/>
      </c>
      <c r="I21" s="18">
        <f>'Spal'!F50</f>
        <v/>
      </c>
    </row>
    <row r="22" ht="20" customHeight="1">
      <c r="A22" s="14">
        <f>DATE($H$4,11,1)</f>
        <v/>
      </c>
      <c r="B22" s="15">
        <f>'Lapkr'!F43</f>
        <v/>
      </c>
      <c r="C22" s="15">
        <f>'Lapkr'!F47</f>
        <v/>
      </c>
      <c r="D22" s="16">
        <f>IF(COUNT('Lapkr'!I11:I41)=0,"",'Lapkr'!I43)</f>
        <v/>
      </c>
      <c r="E22" s="17">
        <f>'Lapkr'!F51</f>
        <v/>
      </c>
      <c r="F22" s="18">
        <f>'Lapkr'!H45</f>
        <v/>
      </c>
      <c r="G22" s="18">
        <f>'Lapkr'!H46</f>
        <v/>
      </c>
      <c r="H22" s="18">
        <f>'Lapkr'!H48+'Lapkr'!H49</f>
        <v/>
      </c>
      <c r="I22" s="18">
        <f>'Lapkr'!F50</f>
        <v/>
      </c>
    </row>
    <row r="23" ht="20" customHeight="1">
      <c r="A23" s="14">
        <f>DATE($H$4,12,1)</f>
        <v/>
      </c>
      <c r="B23" s="15">
        <f>'Gruod'!F43</f>
        <v/>
      </c>
      <c r="C23" s="15">
        <f>'Gruod'!F47</f>
        <v/>
      </c>
      <c r="D23" s="16">
        <f>IF(COUNT('Gruod'!I11:I41)=0,"",'Gruod'!I43)</f>
        <v/>
      </c>
      <c r="E23" s="17">
        <f>'Gruod'!F51</f>
        <v/>
      </c>
      <c r="F23" s="18">
        <f>'Gruod'!H45</f>
        <v/>
      </c>
      <c r="G23" s="18">
        <f>'Gruod'!H46</f>
        <v/>
      </c>
      <c r="H23" s="18">
        <f>'Gruod'!H48+'Gruod'!H49</f>
        <v/>
      </c>
      <c r="I23" s="18">
        <f>'Gruod'!F50</f>
        <v/>
      </c>
    </row>
    <row r="24" ht="24" customHeight="1">
      <c r="A24" s="19" t="inlineStr">
        <is>
          <t>Iš viso per metus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Atostogų likutis</t>
        </is>
      </c>
    </row>
    <row r="27">
      <c r="A27" s="24" t="inlineStr">
        <is>
          <t>Atostogų dienos per metus</t>
        </is>
      </c>
      <c r="B27" s="25" t="n"/>
      <c r="C27" s="25" t="n"/>
      <c r="D27" s="26">
        <f>N(H6)</f>
        <v/>
      </c>
    </row>
    <row r="28">
      <c r="A28" s="24" t="inlineStr">
        <is>
          <t>Panaudota atostogų</t>
        </is>
      </c>
      <c r="B28" s="25" t="n"/>
      <c r="C28" s="25" t="n"/>
      <c r="D28" s="26">
        <f>F24</f>
        <v/>
      </c>
    </row>
    <row r="29">
      <c r="A29" s="27" t="inlineStr">
        <is>
          <t>Liko atostogų</t>
        </is>
      </c>
      <c r="B29" s="25" t="n"/>
      <c r="C29" s="25" t="n"/>
      <c r="D29" s="28">
        <f>N(H6)-F24</f>
        <v/>
      </c>
    </row>
    <row r="31">
      <c r="A31" s="29" t="inlineStr">
        <is>
          <t>Nemokamas EasyHours šablonas · easyhours.lt — žymėkite darbo laiką telefonu ar bendra planšete, o ne popieriuje.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Sausis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'Suvestinė'!$H$5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Vasaris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'Saus'!$F$51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Kovas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'Vas'!$F$51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Balandis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'Kov'!$F$51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Gegužė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'Bal'!$F$51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Birželis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'Geg'!$F$51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Liepa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'Birž'!$F$51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Rugpjūtis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'Liep'!$F$51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Rugsėjis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'Rugp'!$F$51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Spalis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'Rugs'!$F$51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Lapkritis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'Spal'!$F$51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Mėnesio darbo laiko apskaita</t>
        </is>
      </c>
      <c r="H1" s="30">
        <f>IF(OR($H$4="",$L$13=""),"",DATE($H$4,$L$13,1))</f>
        <v/>
      </c>
      <c r="L1" t="inlineStr">
        <is>
          <t>Sausis</t>
        </is>
      </c>
    </row>
    <row r="2" ht="6" customHeight="1">
      <c r="L2" t="inlineStr">
        <is>
          <t>Vasaris</t>
        </is>
      </c>
    </row>
    <row r="3" ht="6" customHeight="1">
      <c r="L3" t="inlineStr">
        <is>
          <t>Kovas</t>
        </is>
      </c>
    </row>
    <row r="4">
      <c r="A4" s="3" t="inlineStr">
        <is>
          <t>Darbuotojas</t>
        </is>
      </c>
      <c r="C4" s="31">
        <f>IF('Suvestinė'!$B$4="","",'Suvestinė'!$B$4)</f>
        <v/>
      </c>
      <c r="D4" s="25" t="n"/>
      <c r="E4" s="25" t="n"/>
      <c r="F4" s="25" t="n"/>
      <c r="G4" s="3" t="inlineStr">
        <is>
          <t>Metai</t>
        </is>
      </c>
      <c r="H4" s="32">
        <f>'Suvestinė'!$H$4</f>
        <v/>
      </c>
      <c r="I4" s="33" t="inlineStr">
        <is>
          <t>Mėnuo</t>
        </is>
      </c>
      <c r="J4" s="32" t="inlineStr">
        <is>
          <t>Gruodis</t>
        </is>
      </c>
      <c r="L4" t="inlineStr">
        <is>
          <t>Balandis</t>
        </is>
      </c>
    </row>
    <row r="5" ht="24" customHeight="1">
      <c r="A5" s="3" t="inlineStr">
        <is>
          <t>Vadovas</t>
        </is>
      </c>
      <c r="C5" s="31">
        <f>IF('Suvestinė'!$B$5="","",'Suvestinė'!$B$5)</f>
        <v/>
      </c>
      <c r="D5" s="25" t="n"/>
      <c r="E5" s="25" t="n"/>
      <c r="F5" s="25" t="n"/>
      <c r="G5" s="6" t="inlineStr">
        <is>
          <t>Perkeltas likutis (val.)</t>
        </is>
      </c>
      <c r="H5" s="34">
        <f>'Lapkr'!$F$51</f>
        <v/>
      </c>
      <c r="L5" t="inlineStr">
        <is>
          <t>Gegužė</t>
        </is>
      </c>
    </row>
    <row r="6">
      <c r="A6" s="3" t="inlineStr">
        <is>
          <t>Įmonė / objektas</t>
        </is>
      </c>
      <c r="C6" s="31">
        <f>IF('Suvestinė'!$B$6="","",'Suvestinė'!$B$6)</f>
        <v/>
      </c>
      <c r="D6" s="25" t="n"/>
      <c r="E6" s="25" t="n"/>
      <c r="F6" s="25" t="n"/>
      <c r="L6" t="inlineStr">
        <is>
          <t>Birželis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Liepa</t>
        </is>
      </c>
    </row>
    <row r="8" ht="20" customHeight="1">
      <c r="A8" s="6" t="inlineStr">
        <is>
          <t>Darbo norma per dieną</t>
        </is>
      </c>
      <c r="C8" s="35">
        <f>'Suvestinė'!$B$9</f>
        <v/>
      </c>
      <c r="D8" s="35">
        <f>'Suvestinė'!$C$9</f>
        <v/>
      </c>
      <c r="E8" s="35">
        <f>'Suvestinė'!$D$9</f>
        <v/>
      </c>
      <c r="F8" s="35">
        <f>'Suvestinė'!$E$9</f>
        <v/>
      </c>
      <c r="G8" s="35">
        <f>'Suvestinė'!$F$9</f>
        <v/>
      </c>
      <c r="H8" s="35">
        <f>'Suvestinė'!$G$9</f>
        <v/>
      </c>
      <c r="I8" s="35">
        <f>'Suvestinė'!$H$9</f>
        <v/>
      </c>
      <c r="J8" s="12">
        <f>SUM(C8:I8)</f>
        <v/>
      </c>
      <c r="L8" t="inlineStr">
        <is>
          <t>Rugpjūtis</t>
        </is>
      </c>
    </row>
    <row r="9" ht="8" customHeight="1">
      <c r="L9" t="inlineStr">
        <is>
          <t>Rugsėjis</t>
        </is>
      </c>
    </row>
    <row r="10" ht="30" customHeight="1">
      <c r="A10" s="13" t="inlineStr">
        <is>
          <t>Data</t>
        </is>
      </c>
      <c r="B10" s="13" t="inlineStr">
        <is>
          <t>Diena</t>
        </is>
      </c>
      <c r="C10" s="13" t="inlineStr">
        <is>
          <t>Pradžia</t>
        </is>
      </c>
      <c r="D10" s="13" t="inlineStr">
        <is>
          <t>Pabaiga</t>
        </is>
      </c>
      <c r="E10" s="13" t="inlineStr">
        <is>
          <t>Pertrauka (min)</t>
        </is>
      </c>
      <c r="F10" s="13" t="inlineStr">
        <is>
          <t>Dirbta</t>
        </is>
      </c>
      <c r="G10" s="13" t="inlineStr">
        <is>
          <t>Neatvykimas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Pastabos</t>
        </is>
      </c>
      <c r="L10" t="inlineStr">
        <is>
          <t>Spalis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Lapkritis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Gruodis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Iš viso valandų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Mėnesio suvestinė</t>
        </is>
      </c>
      <c r="G44" s="23" t="inlineStr">
        <is>
          <t>Neatvykimo dienos</t>
        </is>
      </c>
    </row>
    <row r="45" ht="19" customHeight="1">
      <c r="A45" s="24" t="inlineStr">
        <is>
          <t>Dirbtos valandos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Atostogos</t>
        </is>
      </c>
      <c r="H45" s="48">
        <f>COUNTIF($G$11:$G$41,G45)</f>
        <v/>
      </c>
    </row>
    <row r="46" ht="19" customHeight="1">
      <c r="A46" s="24" t="inlineStr">
        <is>
          <t>Įskaitytos neatvykimo valandos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Liga</t>
        </is>
      </c>
      <c r="H46" s="48">
        <f>COUNTIF($G$11:$G$41,G46)</f>
        <v/>
      </c>
    </row>
    <row r="47" ht="19" customHeight="1">
      <c r="A47" s="24" t="inlineStr">
        <is>
          <t>Normos valandos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Šventinė diena</t>
        </is>
      </c>
      <c r="H47" s="48">
        <f>COUNTIF($G$11:$G$41,G47)</f>
        <v/>
      </c>
    </row>
    <row r="48" ht="19" customHeight="1">
      <c r="A48" s="24" t="inlineStr">
        <is>
          <t>Mėnesio likutis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Kitas apmokamas neatvykimas</t>
        </is>
      </c>
      <c r="H48" s="48">
        <f>COUNTIF($G$11:$G$41,G48)</f>
        <v/>
      </c>
    </row>
    <row r="49" ht="19" customHeight="1">
      <c r="A49" s="24" t="inlineStr">
        <is>
          <t>Perkeltas likutis (val.)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Nemokamos atostogos</t>
        </is>
      </c>
      <c r="H49" s="48">
        <f>COUNTIF($G$11:$G$41,G49)</f>
        <v/>
      </c>
    </row>
    <row r="50" ht="19" customHeight="1">
      <c r="A50" s="24" t="inlineStr">
        <is>
          <t>Dirbtos dienos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Perkeliamas likutis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Darbuotojo parašas ir data</t>
        </is>
      </c>
      <c r="G54" s="57" t="inlineStr">
        <is>
          <t>Vadovo parašas ir data</t>
        </is>
      </c>
    </row>
    <row r="56">
      <c r="A56" s="29" t="inlineStr">
        <is>
          <t>Nemokamas EasyHours šablonas · easyhours.lt — žymėkite darbo laiką telefonu ar bendra planšete, o ne popieriuje.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Pasirinkite priežastį arba įprastą darbo dieną palikite tuščią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Metinė darbo laiko apskaita</dc:title>
  <dc:subject>Nemokamas EasyHours šablonas · easyhours.lt — žymėkite darbo laiką telefonu ar bendra planšete, o ne popieriuje.</dc:subject>
  <dcterms:created xsi:type="dcterms:W3CDTF">2026-09-28T22:28:06Z</dcterms:created>
  <dcterms:modified xsi:type="dcterms:W3CDTF">2026-09-28T22:28:06Z</dcterms:modified>
  <cp:lastModifiedBy>EasyHours</cp:lastModifiedBy>
  <cp:keywords>https://easyhours.lt/</cp:keywords>
</cp:coreProperties>
</file>